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yoel.adames\Desktop\HOY - YOEL\"/>
    </mc:Choice>
  </mc:AlternateContent>
  <xr:revisionPtr revIDLastSave="0" documentId="13_ncr:1_{5B0D487E-6F4D-4E9B-9C3A-E1DBE1F5D2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<sst xmlns="http://schemas.openxmlformats.org/spreadsheetml/2006/main" count="63" uniqueCount="58">
  <si>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</si>
  <si>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</si>
  <si>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</si>
  <si>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</si>
  <si>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</si>
  <si>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</si>
  <si>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</si>
  <si>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</si>
  <si>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</si>
  <si>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</si>
  <si>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</si>
  <si>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</si>
  <si>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</si>
  <si>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</si>
  <si>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</si>
  <si>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</si>
  <si>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</si>
  <si>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</si>
  <si>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</si>
  <si>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</si>
  <si>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</si>
  <si>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</si>
  <si>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</si>
  <si>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</si>
  <si>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</si>
  <si>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</si>
  <si>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</si>
  <si>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</si>
  <si>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</si>
  <si>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</si>
  <si>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</si>
  <si>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</si>
  <si>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</si>
  <si>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</si>
  <si>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</si>
  <si>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</si>
  <si>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</si>
  <si>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</si>
  <si>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</si>
  <si>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</si>
  <si>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</si>
  <si>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</si>
  <si>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ISMAEL ENCARNACION NUÑEZ</t>
  </si>
  <si>
    <t>DEPARTAMENTO DE TECNOLOGIA DE LA INFORMACION Y COMUNICACIÓN</t>
  </si>
  <si>
    <t>MASCULINO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</si>
  <si>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</si>
  <si>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</si>
  <si>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</si>
  <si>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</si>
  <si>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</si>
  <si>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</si>
  <si>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</si>
  <si>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</si>
  <si>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JENSSEN SANCHEZ OGANDO</t>
  </si>
  <si>
    <t>DEPARTAMENTO DE COMUNICACIONES</t>
  </si>
  <si>
    <t>ENCARGAD DEL DEPARTAMENTO DE COMUNICACIONES</t>
  </si>
  <si>
    <t>0006-TF-2023</t>
  </si>
  <si>
    <t>Correspondiente al mes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</si>
</sst>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164" fontId="4" fillId="0" borderId="6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523875</xdr:colOff>
      <xdr:row>3</xdr:row>
      <xdr:rowOff>166687</xdr:rowOff>
    </xdr:from>
    <xdr:to>
      <xdr:col>5</xdr:col>
      <xdr:colOff>514350</xdr:colOff>
      <xdr:row>8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4625" y="666750"/>
          <a:ext cx="1443038" cy="1443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view="pageBreakPreview" topLeftCell="E1" zoomScale="90" zoomScaleNormal="40" zoomScaleSheetLayoutView="90" workbookViewId="0">
      <pane ySplit="1" topLeftCell="A18" activePane="bottomLeft" state="frozen"/>
      <selection pane="bottomLeft" activeCell="L28" sqref="L28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36.42578125" style="3" bestFit="1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ht="23.25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0" ht="18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0" ht="23.25" x14ac:dyDescent="0.2">
      <c r="A11" s="68" t="s">
        <v>27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spans="1:20" ht="23.25" x14ac:dyDescent="0.2">
      <c r="A12" s="68" t="s">
        <v>57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75" t="s">
        <v>0</v>
      </c>
      <c r="B14" s="77" t="s">
        <v>1</v>
      </c>
      <c r="C14" s="9"/>
      <c r="D14" s="9"/>
      <c r="E14" s="9"/>
      <c r="F14" s="9"/>
      <c r="G14" s="77" t="s">
        <v>2</v>
      </c>
      <c r="H14" s="59" t="s">
        <v>3</v>
      </c>
      <c r="I14" s="59" t="s">
        <v>4</v>
      </c>
      <c r="J14" s="64" t="s">
        <v>5</v>
      </c>
      <c r="K14" s="65"/>
      <c r="L14" s="65"/>
      <c r="M14" s="65"/>
      <c r="N14" s="65"/>
      <c r="O14" s="66"/>
      <c r="P14" s="10"/>
      <c r="Q14" s="81" t="s">
        <v>6</v>
      </c>
      <c r="R14" s="82"/>
      <c r="S14" s="59" t="s">
        <v>7</v>
      </c>
      <c r="T14" s="59" t="s">
        <v>8</v>
      </c>
    </row>
    <row r="15" spans="1:20" ht="46.5" customHeight="1" thickBot="1" x14ac:dyDescent="0.25">
      <c r="A15" s="76"/>
      <c r="B15" s="78"/>
      <c r="C15" s="11" t="s">
        <v>9</v>
      </c>
      <c r="D15" s="11" t="s">
        <v>10</v>
      </c>
      <c r="E15" s="11" t="s">
        <v>29</v>
      </c>
      <c r="F15" s="11" t="s">
        <v>11</v>
      </c>
      <c r="G15" s="78"/>
      <c r="H15" s="80"/>
      <c r="I15" s="80"/>
      <c r="J15" s="81" t="s">
        <v>12</v>
      </c>
      <c r="K15" s="82"/>
      <c r="L15" s="83" t="s">
        <v>13</v>
      </c>
      <c r="M15" s="81" t="s">
        <v>14</v>
      </c>
      <c r="N15" s="82"/>
      <c r="O15" s="83" t="s">
        <v>15</v>
      </c>
      <c r="P15" s="59" t="s">
        <v>16</v>
      </c>
      <c r="Q15" s="61" t="s">
        <v>17</v>
      </c>
      <c r="R15" s="62" t="s">
        <v>18</v>
      </c>
      <c r="S15" s="80"/>
      <c r="T15" s="80"/>
    </row>
    <row r="16" spans="1:20" ht="33.75" customHeight="1" thickBot="1" x14ac:dyDescent="0.25">
      <c r="A16" s="76"/>
      <c r="B16" s="78"/>
      <c r="C16" s="11"/>
      <c r="D16" s="11"/>
      <c r="E16" s="11" t="s">
        <v>30</v>
      </c>
      <c r="F16" s="11"/>
      <c r="G16" s="79"/>
      <c r="H16" s="60"/>
      <c r="I16" s="60"/>
      <c r="J16" s="12" t="s">
        <v>19</v>
      </c>
      <c r="K16" s="13" t="s">
        <v>20</v>
      </c>
      <c r="L16" s="84"/>
      <c r="M16" s="12" t="s">
        <v>21</v>
      </c>
      <c r="N16" s="13" t="s">
        <v>22</v>
      </c>
      <c r="O16" s="85"/>
      <c r="P16" s="60"/>
      <c r="Q16" s="61"/>
      <c r="R16" s="63"/>
      <c r="S16" s="60"/>
      <c r="T16" s="60"/>
    </row>
    <row r="17" spans="1:20" s="19" customFormat="1" ht="62.25" customHeight="1" thickBot="1" x14ac:dyDescent="0.25">
      <c r="A17" s="48" t="s">
        <v>35</v>
      </c>
      <c r="B17" s="58" t="s">
        <v>31</v>
      </c>
      <c r="C17" s="56" t="s">
        <v>32</v>
      </c>
      <c r="D17" s="56" t="s">
        <v>33</v>
      </c>
      <c r="E17" s="49" t="s">
        <v>34</v>
      </c>
      <c r="F17" s="50" t="s">
        <v>28</v>
      </c>
      <c r="G17" s="57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46</v>
      </c>
      <c r="B18" s="51" t="s">
        <v>39</v>
      </c>
      <c r="C18" s="52" t="s">
        <v>40</v>
      </c>
      <c r="D18" s="56" t="s">
        <v>41</v>
      </c>
      <c r="E18" s="53" t="s">
        <v>34</v>
      </c>
      <c r="F18" s="50" t="s">
        <v>28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56</v>
      </c>
      <c r="B19" s="48" t="s">
        <v>53</v>
      </c>
      <c r="C19" s="49" t="s">
        <v>54</v>
      </c>
      <c r="D19" s="49" t="s">
        <v>55</v>
      </c>
      <c r="E19" s="49" t="s">
        <v>34</v>
      </c>
      <c r="F19" s="50" t="s">
        <v>28</v>
      </c>
      <c r="G19" s="57">
        <v>25000</v>
      </c>
      <c r="H19" s="16">
        <v>0</v>
      </c>
      <c r="I19" s="16">
        <v>25</v>
      </c>
      <c r="J19" s="16">
        <f>ROUNDUP(G19*2.87%,2)</f>
        <v>717.5</v>
      </c>
      <c r="K19" s="16">
        <f>ROUNDUP(G19*7.1%,2)</f>
        <v>1775</v>
      </c>
      <c r="L19" s="16">
        <f>+G19*1.2%</f>
        <v>300</v>
      </c>
      <c r="M19" s="16">
        <f>+G19*3.04%</f>
        <v>760</v>
      </c>
      <c r="N19" s="16">
        <f>+G19*7.09%</f>
        <v>1772.5000000000002</v>
      </c>
      <c r="O19" s="16">
        <v>3486.65</v>
      </c>
      <c r="P19" s="16">
        <f t="shared" ref="P19" si="3">+H19+I19+J19+K19+L19+M19+N19+O19</f>
        <v>8836.65</v>
      </c>
      <c r="Q19" s="16">
        <f t="shared" ref="Q19" si="4">ROUNDUP(H19+I19+J19+M19+O19,2)</f>
        <v>4989.1499999999996</v>
      </c>
      <c r="R19" s="16">
        <f t="shared" ref="R19" si="5">+K19+L19+N19</f>
        <v>3847.5</v>
      </c>
      <c r="S19" s="17">
        <f>ROUNDUP(G19-Q19,2)</f>
        <v>20010.849999999999</v>
      </c>
      <c r="T19" s="18">
        <v>111</v>
      </c>
    </row>
    <row r="20" spans="1:20" s="19" customFormat="1" ht="62.25" customHeight="1" thickBot="1" x14ac:dyDescent="0.25">
      <c r="A20" s="48" t="s">
        <v>45</v>
      </c>
      <c r="B20" s="48" t="s">
        <v>42</v>
      </c>
      <c r="C20" s="49" t="s">
        <v>43</v>
      </c>
      <c r="D20" s="49" t="s">
        <v>47</v>
      </c>
      <c r="E20" s="49" t="s">
        <v>44</v>
      </c>
      <c r="F20" s="50" t="s">
        <v>28</v>
      </c>
      <c r="G20" s="14">
        <v>13500</v>
      </c>
      <c r="H20" s="16">
        <v>0</v>
      </c>
      <c r="I20" s="16">
        <v>25</v>
      </c>
      <c r="J20" s="16">
        <f>ROUNDUP(G20*2.87%,2)</f>
        <v>387.45</v>
      </c>
      <c r="K20" s="16">
        <f>ROUNDUP(G20*7.1%,2)</f>
        <v>958.5</v>
      </c>
      <c r="L20" s="16">
        <f>+G20*1.2%</f>
        <v>162</v>
      </c>
      <c r="M20" s="16">
        <f>+G20*3.04%</f>
        <v>410.4</v>
      </c>
      <c r="N20" s="16">
        <f>+G20*7.09%</f>
        <v>957.15000000000009</v>
      </c>
      <c r="O20" s="16">
        <v>0</v>
      </c>
      <c r="P20" s="16">
        <f t="shared" ref="P20" si="6">+H20+I20+J20+K20+L20+M20+N20+O20</f>
        <v>2900.5</v>
      </c>
      <c r="Q20" s="16">
        <f t="shared" ref="Q20" si="7">ROUNDUP(H20+I20+J20+M20+O20,2)</f>
        <v>822.85</v>
      </c>
      <c r="R20" s="16">
        <f t="shared" ref="R20" si="8">+K20+L20+N20</f>
        <v>2077.65</v>
      </c>
      <c r="S20" s="17">
        <f>ROUNDUP(G20-Q20,2)</f>
        <v>12677.15</v>
      </c>
      <c r="T20" s="18">
        <v>111</v>
      </c>
    </row>
    <row r="21" spans="1:20" ht="20.25" customHeight="1" thickBot="1" x14ac:dyDescent="0.25">
      <c r="A21" s="72" t="s">
        <v>23</v>
      </c>
      <c r="B21" s="73"/>
      <c r="C21" s="73"/>
      <c r="D21" s="73"/>
      <c r="E21" s="73"/>
      <c r="F21" s="74"/>
      <c r="G21" s="54">
        <f t="shared" ref="G21:S21" si="9">ROUNDUP(SUM(G17:G20),2)</f>
        <v>83500</v>
      </c>
      <c r="H21" s="54">
        <f t="shared" si="9"/>
        <v>0</v>
      </c>
      <c r="I21" s="54">
        <f t="shared" si="9"/>
        <v>100</v>
      </c>
      <c r="J21" s="54">
        <f t="shared" si="9"/>
        <v>2396.4499999999998</v>
      </c>
      <c r="K21" s="54">
        <f t="shared" si="9"/>
        <v>5928.5</v>
      </c>
      <c r="L21" s="54">
        <f t="shared" si="9"/>
        <v>1002</v>
      </c>
      <c r="M21" s="54">
        <f t="shared" si="9"/>
        <v>2538.4</v>
      </c>
      <c r="N21" s="54">
        <f t="shared" si="9"/>
        <v>5920.15</v>
      </c>
      <c r="O21" s="54">
        <f t="shared" si="9"/>
        <v>6973.3</v>
      </c>
      <c r="P21" s="54">
        <f t="shared" si="9"/>
        <v>24858.799999999999</v>
      </c>
      <c r="Q21" s="54">
        <f t="shared" si="9"/>
        <v>12008.15</v>
      </c>
      <c r="R21" s="54">
        <f t="shared" si="9"/>
        <v>12850.65</v>
      </c>
      <c r="S21" s="54">
        <f t="shared" si="9"/>
        <v>71491.850000000006</v>
      </c>
      <c r="T21" s="55"/>
    </row>
    <row r="22" spans="1:20" ht="20.25" x14ac:dyDescent="0.2">
      <c r="A22" s="20" t="s">
        <v>48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.25" x14ac:dyDescent="0.2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49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50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51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52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4" t="s">
        <v>26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.25" x14ac:dyDescent="0.2">
      <c r="A31" s="70" t="s">
        <v>36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1:20" ht="23.25" x14ac:dyDescent="0.2">
      <c r="A32" s="71" t="s">
        <v>38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23.25" x14ac:dyDescent="0.2">
      <c r="A33" s="71" t="s">
        <v>37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6.5" x14ac:dyDescent="0.2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R15:R16"/>
    <mergeCell ref="J14:O14"/>
    <mergeCell ref="A8:T8"/>
    <mergeCell ref="A9:T9"/>
    <mergeCell ref="A10:T10"/>
    <mergeCell ref="A11:T11"/>
    <mergeCell ref="A12:T12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2023-11-03T17:36:12Z</cp:lastPrinted>
  <dcterms:created xsi:type="dcterms:W3CDTF">2021-08-17T20:49:48Z</dcterms:created>
  <dcterms:modified xsi:type="dcterms:W3CDTF">2023-11-08T17:12:37Z</dcterms:modified>
</cp:coreProperties>
</file>